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60" windowWidth="12240" windowHeight="8010" activeTab="2"/>
  </bookViews>
  <sheets>
    <sheet name="Sheet1" sheetId="1" r:id="rId1"/>
    <sheet name="PV and NPV" sheetId="2" r:id="rId2"/>
    <sheet name="P.I" sheetId="3" r:id="rId3"/>
  </sheets>
  <calcPr calcId="144525"/>
</workbook>
</file>

<file path=xl/calcChain.xml><?xml version="1.0" encoding="utf-8"?>
<calcChain xmlns="http://schemas.openxmlformats.org/spreadsheetml/2006/main">
  <c r="B4" i="3" l="1"/>
  <c r="C14" i="2" l="1"/>
  <c r="C13" i="2"/>
  <c r="C12" i="2"/>
  <c r="C11" i="2"/>
  <c r="C10" i="2"/>
  <c r="C9" i="2"/>
  <c r="C8" i="2"/>
  <c r="C7" i="2"/>
  <c r="C6" i="2"/>
  <c r="C5" i="2"/>
  <c r="C4" i="2"/>
  <c r="B18" i="1" l="1"/>
  <c r="E18" i="1"/>
</calcChain>
</file>

<file path=xl/sharedStrings.xml><?xml version="1.0" encoding="utf-8"?>
<sst xmlns="http://schemas.openxmlformats.org/spreadsheetml/2006/main" count="24" uniqueCount="20">
  <si>
    <t>Year</t>
  </si>
  <si>
    <t>Cash flows</t>
  </si>
  <si>
    <t>PVIF@12%</t>
  </si>
  <si>
    <t>Present Value</t>
  </si>
  <si>
    <t>Simple Cumulative cash flows</t>
  </si>
  <si>
    <t>A</t>
  </si>
  <si>
    <t>B</t>
  </si>
  <si>
    <t>A*B</t>
  </si>
  <si>
    <t>IRR</t>
  </si>
  <si>
    <t>NPV</t>
  </si>
  <si>
    <t>Payback Period</t>
  </si>
  <si>
    <t>Years</t>
  </si>
  <si>
    <t>MIRR</t>
  </si>
  <si>
    <t>Q2.Based on your analysis,should the company open the mine?</t>
  </si>
  <si>
    <t xml:space="preserve">In reference to the analysis above, I recommend that the company should open the gold  mine because its Net Present Value is positive.If we further add that opening the mine with time lag is more favourable for the company due to the fact that these will have advantage of real operations </t>
  </si>
  <si>
    <t>PV @12%</t>
  </si>
  <si>
    <t>Total pv</t>
  </si>
  <si>
    <t xml:space="preserve"> </t>
  </si>
  <si>
    <t>P.I</t>
  </si>
  <si>
    <t>Profitability level of the mine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</si>
</sst>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6" formatCode="&quot;$&quot;#,##0_);[Red]\(&quot;$&quot;#,##0\)"/>
    <numFmt numFmtId="8" formatCode="&quot;$&quot;#,##0.00_);[Red]\(&quot;$&quot;#,##0.00\)"/>
    <numFmt numFmtId="43" formatCode="_(* #,##0.00_);_(* \(#,##0.00\);_(* &quot;-&quot;??_);_(@_)"/>
  </numFmts>
  <fonts count="9">
    <font>
      <sz val="11"/>
      <color theme="1"/>
      <name val="Calibri"/>
      <family val="2"/>
      <scheme val="minor"/>
    </font>
    <font>
      <sz val="11"/>
      <color rgb="FF3C3C3C"/>
      <name val="Roboto"/>
    </font>
    <font>
      <u/>
      <sz val="11"/>
      <color theme="10"/>
      <name val="Calibri"/>
      <family val="2"/>
      <scheme val="minor"/>
    </font>
    <font>
      <b/>
      <sz val="11"/>
      <color theme="1"/>
      <name val="Times New Roman"/>
      <family val="1"/>
    </font>
    <font>
      <sz val="11"/>
      <color theme="1"/>
      <name val="Calibri"/>
      <family val="2"/>
      <scheme val="minor"/>
    </font>
    <font>
      <sz val="12"/>
      <color theme="1"/>
      <name val="Times New Roman"/>
      <family val="1"/>
    </font>
    <font>
      <b/>
      <sz val="12"/>
      <color theme="1"/>
      <name val="Times New Roman"/>
      <family val="1"/>
    </font>
    <font>
      <b/>
      <u val="singleAccounting"/>
      <sz val="12"/>
      <color theme="1"/>
      <name val="Times New Roman"/>
      <family val="1"/>
    </font>
    <font>
      <b/>
      <u/>
      <sz val="12"/>
      <color theme="1"/>
      <name val="Times New Roman"/>
      <family val="1"/>
    </font>
  </fonts>
  <fills count="4">
    <fill>
      <patternFill patternType="none"/>
    </fill>
    <fill>
      <patternFill patternType="gray125"/>
    </fill>
    <fill>
      <patternFill patternType="solid">
        <fgColor rgb="FF00B050"/>
        <bgColor indexed="64"/>
      </patternFill>
    </fill>
    <fill>
      <patternFill patternType="solid">
        <fgColor rgb="FFFFFF00"/>
        <bgColor indexed="64"/>
      </patternFill>
    </fill>
  </fills>
  <borders count="1">
    <border>
      <left/>
      <right/>
      <top/>
      <bottom/>
      <diagonal/>
    </border>
  </borders>
  <cellStyleXfs count="3">
    <xf numFmtId="0" fontId="0" fillId="0" borderId="0"/>
    <xf numFmtId="0" fontId="2" fillId="0" borderId="0" applyNumberFormat="0" applyFill="0" applyBorder="0" applyAlignment="0" applyProtection="0"/>
    <xf numFmtId="43" fontId="4" fillId="0" borderId="0" applyFont="0" applyFill="0" applyBorder="0" applyAlignment="0" applyProtection="0"/>
  </cellStyleXfs>
  <cellXfs count="19">
    <xf numFmtId="0" fontId="0" fillId="0" borderId="0" xfId="0"/>
    <xf numFmtId="0" fontId="1" fillId="0" borderId="0" xfId="0" applyFont="1"/>
    <xf numFmtId="3" fontId="0" fillId="0" borderId="0" xfId="0" applyNumberFormat="1"/>
    <xf numFmtId="3" fontId="1" fillId="0" borderId="0" xfId="0" applyNumberFormat="1" applyFont="1"/>
    <xf numFmtId="0" fontId="2" fillId="0" borderId="0" xfId="1"/>
    <xf numFmtId="6" fontId="0" fillId="0" borderId="0" xfId="0" applyNumberFormat="1"/>
    <xf numFmtId="8" fontId="0" fillId="0" borderId="0" xfId="0" applyNumberFormat="1"/>
    <xf numFmtId="8" fontId="1" fillId="0" borderId="0" xfId="0" applyNumberFormat="1" applyFont="1"/>
    <xf numFmtId="10" fontId="0" fillId="0" borderId="0" xfId="0" applyNumberFormat="1"/>
    <xf numFmtId="9" fontId="0" fillId="0" borderId="0" xfId="0" applyNumberFormat="1"/>
    <xf numFmtId="0" fontId="3" fillId="0" borderId="0" xfId="0" applyFont="1"/>
    <xf numFmtId="0" fontId="5" fillId="0" borderId="0" xfId="0" applyFont="1"/>
    <xf numFmtId="0" fontId="6" fillId="0" borderId="0" xfId="0" applyFont="1"/>
    <xf numFmtId="43" fontId="5" fillId="0" borderId="0" xfId="2" applyFont="1"/>
    <xf numFmtId="43" fontId="6" fillId="2" borderId="0" xfId="2" applyFont="1" applyFill="1"/>
    <xf numFmtId="43" fontId="6" fillId="3" borderId="0" xfId="2" applyFont="1" applyFill="1"/>
    <xf numFmtId="43" fontId="7" fillId="3" borderId="0" xfId="2" applyFont="1" applyFill="1"/>
    <xf numFmtId="0" fontId="5" fillId="0" borderId="0" xfId="0" applyFont="1" applyAlignment="1">
      <alignment vertical="center"/>
    </xf>
    <xf numFmtId="0" fontId="8" fillId="0" borderId="0" xfId="0" applyFont="1"/>
  </cellXfs>
  <cellStyles count="3">
    <cellStyle name="Comma" xfId="2" builtinId="3"/>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161925</xdr:rowOff>
    </xdr:from>
    <xdr:to>
      <xdr:col>2</xdr:col>
      <xdr:colOff>342900</xdr:colOff>
      <xdr:row>2</xdr:row>
      <xdr:rowOff>161925</xdr:rowOff>
    </xdr:to>
    <xdr:pic>
      <xdr:nvPicPr>
        <xdr:cNvPr id="2" name="Picture 1"/>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9525" y="161925"/>
          <a:ext cx="1552575"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VIF@12%2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topLeftCell="A7" workbookViewId="0">
      <selection activeCell="E18" sqref="E18"/>
    </sheetView>
  </sheetViews>
  <sheetFormatPr defaultRowHeight="15"/>
  <cols>
    <col min="2" max="2" width="13.7109375" bestFit="1" customWidth="1"/>
    <col min="3" max="3" width="10.42578125" bestFit="1" customWidth="1"/>
    <col min="4" max="4" width="16.28515625" bestFit="1" customWidth="1"/>
    <col min="5" max="5" width="13.7109375" bestFit="1" customWidth="1"/>
  </cols>
  <sheetData>
    <row r="1" spans="1:5">
      <c r="A1" t="s">
        <v>0</v>
      </c>
      <c r="B1" t="s">
        <v>1</v>
      </c>
      <c r="C1" s="4" t="s">
        <v>2</v>
      </c>
      <c r="D1" t="s">
        <v>3</v>
      </c>
      <c r="E1" t="s">
        <v>4</v>
      </c>
    </row>
    <row r="2" spans="1:5">
      <c r="B2" t="s">
        <v>5</v>
      </c>
      <c r="C2" t="s">
        <v>6</v>
      </c>
      <c r="D2" t="s">
        <v>7</v>
      </c>
      <c r="E2" s="5"/>
    </row>
    <row r="3" spans="1:5">
      <c r="A3">
        <v>0</v>
      </c>
      <c r="B3" s="5">
        <v>-625000000</v>
      </c>
      <c r="C3">
        <v>1</v>
      </c>
      <c r="D3" s="6">
        <v>-625000000</v>
      </c>
      <c r="E3" s="5">
        <v>-625000000</v>
      </c>
    </row>
    <row r="4" spans="1:5">
      <c r="A4">
        <v>1</v>
      </c>
      <c r="B4" s="5">
        <v>70000000</v>
      </c>
      <c r="C4">
        <v>0.89300000000000002</v>
      </c>
      <c r="D4" s="7">
        <v>62500000</v>
      </c>
      <c r="E4" s="5">
        <v>-555000000</v>
      </c>
    </row>
    <row r="5" spans="1:5">
      <c r="A5">
        <v>2</v>
      </c>
      <c r="B5" s="5">
        <v>129000000</v>
      </c>
      <c r="C5">
        <v>0.79700000000000004</v>
      </c>
      <c r="D5" s="3">
        <v>102838010.2</v>
      </c>
      <c r="E5" s="5">
        <v>-426000000</v>
      </c>
    </row>
    <row r="6" spans="1:5">
      <c r="A6">
        <v>3</v>
      </c>
      <c r="B6" s="5">
        <v>183000000</v>
      </c>
      <c r="C6" s="1">
        <v>0.71199999999999997</v>
      </c>
      <c r="D6" s="2">
        <v>130255785.34999999</v>
      </c>
      <c r="E6" s="5">
        <v>-243000000</v>
      </c>
    </row>
    <row r="7" spans="1:5">
      <c r="A7">
        <v>4</v>
      </c>
      <c r="B7" s="5">
        <v>235000000</v>
      </c>
      <c r="C7">
        <v>0.63600000000000001</v>
      </c>
      <c r="D7" s="2">
        <v>149346748.43000001</v>
      </c>
      <c r="E7" s="5">
        <v>-8000000</v>
      </c>
    </row>
    <row r="8" spans="1:5">
      <c r="A8">
        <v>5</v>
      </c>
      <c r="B8" s="5">
        <v>210000000</v>
      </c>
      <c r="C8">
        <v>0.56699999999999995</v>
      </c>
      <c r="D8" s="2">
        <v>119159639.7</v>
      </c>
      <c r="E8" s="5">
        <v>202000000</v>
      </c>
    </row>
    <row r="9" spans="1:5">
      <c r="A9">
        <v>6</v>
      </c>
      <c r="B9" s="5">
        <v>164000000</v>
      </c>
      <c r="C9">
        <v>0.50700000000000001</v>
      </c>
      <c r="D9" s="2">
        <v>83087503.870000005</v>
      </c>
      <c r="E9" s="5">
        <v>366000000</v>
      </c>
    </row>
    <row r="10" spans="1:5">
      <c r="A10">
        <v>7</v>
      </c>
      <c r="B10" s="5">
        <v>108000000</v>
      </c>
      <c r="C10">
        <v>0.45200000000000001</v>
      </c>
      <c r="D10" s="2">
        <v>48853715.259999998</v>
      </c>
      <c r="E10" s="5">
        <v>474000000</v>
      </c>
    </row>
    <row r="11" spans="1:5">
      <c r="A11">
        <v>8</v>
      </c>
      <c r="B11" s="5">
        <v>86000000</v>
      </c>
      <c r="C11">
        <v>0.40400000000000003</v>
      </c>
      <c r="D11" s="2">
        <v>34733957.609999999</v>
      </c>
      <c r="E11" s="5">
        <v>560000000</v>
      </c>
    </row>
    <row r="12" spans="1:5">
      <c r="A12">
        <v>9</v>
      </c>
      <c r="B12" s="5">
        <v>-90000000</v>
      </c>
      <c r="C12">
        <v>0.36099999999999999</v>
      </c>
      <c r="D12" s="2">
        <v>-32454902.25</v>
      </c>
      <c r="E12" s="5">
        <v>470000000</v>
      </c>
    </row>
    <row r="14" spans="1:5">
      <c r="A14" t="s">
        <v>8</v>
      </c>
      <c r="B14" s="8">
        <v>0.1532</v>
      </c>
      <c r="C14" t="s">
        <v>9</v>
      </c>
      <c r="D14" s="6">
        <v>73320458.170000002</v>
      </c>
    </row>
    <row r="16" spans="1:5">
      <c r="D16" t="s">
        <v>10</v>
      </c>
      <c r="E16">
        <v>4.04</v>
      </c>
    </row>
    <row r="17" spans="1:5">
      <c r="A17" t="s">
        <v>12</v>
      </c>
      <c r="B17" s="8">
        <v>0.13320000000000001</v>
      </c>
      <c r="E17" t="s">
        <v>11</v>
      </c>
    </row>
    <row r="18" spans="1:5">
      <c r="B18" s="9">
        <f>MIRR(B3:B12,12%,12%)</f>
        <v>0.13323509235542796</v>
      </c>
      <c r="E18">
        <f>4+8000000/210000000</f>
        <v>4.038095238095238</v>
      </c>
    </row>
    <row r="21" spans="1:5">
      <c r="A21" s="10" t="s">
        <v>13</v>
      </c>
    </row>
    <row r="22" spans="1:5">
      <c r="A22" t="s">
        <v>14</v>
      </c>
    </row>
  </sheetData>
  <hyperlinks>
    <hyperlink ref="C1" r:id="rId1"/>
  </hyperlinks>
  <pageMargins left="0.7" right="0.7" top="0.75" bottom="0.75" header="0.3" footer="0.3"/>
  <pageSetup orientation="portrait"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E10" sqref="E10"/>
    </sheetView>
  </sheetViews>
  <sheetFormatPr defaultRowHeight="15"/>
  <cols>
    <col min="1" max="1" width="10.28515625" bestFit="1" customWidth="1"/>
    <col min="2" max="2" width="18.85546875" bestFit="1" customWidth="1"/>
    <col min="3" max="3" width="18.7109375" bestFit="1" customWidth="1"/>
  </cols>
  <sheetData>
    <row r="1" spans="1:3" ht="15.75">
      <c r="A1" s="14" t="s">
        <v>0</v>
      </c>
      <c r="B1" s="14" t="s">
        <v>1</v>
      </c>
      <c r="C1" s="14" t="s">
        <v>15</v>
      </c>
    </row>
    <row r="2" spans="1:3" ht="15.75">
      <c r="A2" s="13"/>
      <c r="B2" s="13" t="s">
        <v>5</v>
      </c>
      <c r="C2" s="13"/>
    </row>
    <row r="3" spans="1:3" ht="15.75">
      <c r="A3" s="13">
        <v>0</v>
      </c>
      <c r="B3" s="13">
        <v>-625000000</v>
      </c>
      <c r="C3" s="13"/>
    </row>
    <row r="4" spans="1:3" ht="15.75">
      <c r="A4" s="13">
        <v>1</v>
      </c>
      <c r="B4" s="13">
        <v>70000000</v>
      </c>
      <c r="C4" s="13">
        <f>(B4/(1+0.12)^1)</f>
        <v>62499999.999999993</v>
      </c>
    </row>
    <row r="5" spans="1:3" ht="15.75">
      <c r="A5" s="13">
        <v>2</v>
      </c>
      <c r="B5" s="13">
        <v>129000000</v>
      </c>
      <c r="C5" s="13">
        <f>(B5/(1+0.12)^2)</f>
        <v>102838010.20408162</v>
      </c>
    </row>
    <row r="6" spans="1:3" ht="15.75">
      <c r="A6" s="13">
        <v>3</v>
      </c>
      <c r="B6" s="13">
        <v>183000000</v>
      </c>
      <c r="C6" s="13">
        <f>(B6/(1+0.12)^3)</f>
        <v>130255785.34985419</v>
      </c>
    </row>
    <row r="7" spans="1:3" ht="15.75">
      <c r="A7" s="13">
        <v>4</v>
      </c>
      <c r="B7" s="13">
        <v>235000000</v>
      </c>
      <c r="C7" s="13">
        <f>(B7/(1+0.12)^4)</f>
        <v>149346748.42513531</v>
      </c>
    </row>
    <row r="8" spans="1:3" ht="15.75">
      <c r="A8" s="13">
        <v>5</v>
      </c>
      <c r="B8" s="13">
        <v>210000000</v>
      </c>
      <c r="C8" s="13">
        <f>(B8/(1+0.12)^5)</f>
        <v>119159639.70090584</v>
      </c>
    </row>
    <row r="9" spans="1:3" ht="15.75">
      <c r="A9" s="13">
        <v>6</v>
      </c>
      <c r="B9" s="13">
        <v>164000000</v>
      </c>
      <c r="C9" s="13">
        <f>(B9/(1+0.12)^6)</f>
        <v>83087503.873080596</v>
      </c>
    </row>
    <row r="10" spans="1:3" ht="15.75">
      <c r="A10" s="13">
        <v>7</v>
      </c>
      <c r="B10" s="13">
        <v>108000000</v>
      </c>
      <c r="C10" s="13">
        <f>(B10/(1+0.12)^7)</f>
        <v>48853715.256384492</v>
      </c>
    </row>
    <row r="11" spans="1:3" ht="15.75">
      <c r="A11" s="13">
        <v>8</v>
      </c>
      <c r="B11" s="13">
        <v>86000000</v>
      </c>
      <c r="C11" s="13">
        <f>(B11/(1+0.12)^8)</f>
        <v>34733957.606225744</v>
      </c>
    </row>
    <row r="12" spans="1:3" ht="15.75">
      <c r="A12" s="13">
        <v>9</v>
      </c>
      <c r="B12" s="13">
        <v>-90000000</v>
      </c>
      <c r="C12" s="13">
        <f>(B12/(1+0.12)^9)</f>
        <v>-32454902.24834216</v>
      </c>
    </row>
    <row r="13" spans="1:3" ht="20.25">
      <c r="A13" s="15" t="s">
        <v>16</v>
      </c>
      <c r="B13" s="15"/>
      <c r="C13" s="16">
        <f>SUM(C4:C12)</f>
        <v>698320458.16732562</v>
      </c>
    </row>
    <row r="14" spans="1:3" ht="20.25">
      <c r="A14" s="15" t="s">
        <v>9</v>
      </c>
      <c r="B14" s="15"/>
      <c r="C14" s="16">
        <f>(C13+B3)</f>
        <v>73320458.167325616</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tabSelected="1" workbookViewId="0">
      <selection activeCell="E9" sqref="E9"/>
    </sheetView>
  </sheetViews>
  <sheetFormatPr defaultRowHeight="15"/>
  <sheetData>
    <row r="1" spans="1:2" ht="15.75">
      <c r="A1" s="11" t="s">
        <v>19</v>
      </c>
      <c r="B1" s="11"/>
    </row>
    <row r="2" spans="1:2" ht="15.75">
      <c r="A2" s="11"/>
      <c r="B2" s="11"/>
    </row>
    <row r="3" spans="1:2" ht="15.75">
      <c r="A3" s="17" t="s">
        <v>17</v>
      </c>
      <c r="B3" s="11"/>
    </row>
    <row r="4" spans="1:2" ht="15.75">
      <c r="A4" s="18" t="s">
        <v>18</v>
      </c>
      <c r="B4" s="18">
        <f>('PV and NPV'!C14/'PV and NPV'!B3)</f>
        <v>-0.11731273306772098</v>
      </c>
    </row>
    <row r="5" spans="1:2" ht="15.75">
      <c r="A5" s="11"/>
      <c r="B5" s="11"/>
    </row>
    <row r="6" spans="1:2" ht="15.75">
      <c r="A6" s="11"/>
      <c r="B6" s="11"/>
    </row>
    <row r="7" spans="1:2" ht="15.75">
      <c r="A7" s="11"/>
      <c r="B7" s="11"/>
    </row>
    <row r="8" spans="1:2" ht="15.75">
      <c r="A8" s="11"/>
      <c r="B8" s="11"/>
    </row>
    <row r="9" spans="1:2" ht="15.75">
      <c r="A9" s="11"/>
      <c r="B9" s="11"/>
    </row>
    <row r="10" spans="1:2" ht="15.75">
      <c r="A10" s="11"/>
      <c r="B10" s="11"/>
    </row>
    <row r="11" spans="1:2" ht="15.75">
      <c r="A11" s="11"/>
      <c r="B11" s="11"/>
    </row>
    <row r="12" spans="1:2" ht="15.75">
      <c r="A12" s="12"/>
      <c r="B12" s="12"/>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PV and NPV</vt:lpstr>
      <vt:lpstr>P.I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USER</cp:lastModifiedBy>
  <dcterms:created xsi:type="dcterms:W3CDTF">2020-08-10T18:18:57Z</dcterms:created>
  <dcterms:modified xsi:type="dcterms:W3CDTF">2020-08-18T02:43:26Z</dcterms:modified>
</cp:coreProperties>
</file>